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utierrez\Downloads\"/>
    </mc:Choice>
  </mc:AlternateContent>
  <xr:revisionPtr revIDLastSave="0" documentId="13_ncr:1_{8ABD7DE9-3E72-484E-A752-4FFD194D246D}" xr6:coauthVersionLast="47" xr6:coauthVersionMax="47" xr10:uidLastSave="{00000000-0000-0000-0000-000000000000}"/>
  <bookViews>
    <workbookView xWindow="-108" yWindow="-108" windowWidth="23256" windowHeight="12456" xr2:uid="{EA70D856-F38E-40CF-9656-141CC9999293}"/>
  </bookViews>
  <sheets>
    <sheet name="R-24-01" sheetId="1" r:id="rId1"/>
  </sheets>
  <definedNames>
    <definedName name="_xlnm._FilterDatabase" localSheetId="0" hidden="1">'R-24-01'!$A$6:$R$37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  <c r="R20" i="1" s="1"/>
  <c r="S10" i="1"/>
  <c r="S11" i="1"/>
  <c r="S12" i="1"/>
  <c r="S13" i="1"/>
  <c r="S14" i="1"/>
  <c r="S15" i="1"/>
  <c r="S16" i="1"/>
  <c r="S17" i="1"/>
  <c r="S18" i="1"/>
  <c r="S19" i="1"/>
  <c r="S22" i="1"/>
  <c r="S24" i="1"/>
  <c r="S25" i="1"/>
  <c r="S26" i="1"/>
  <c r="S30" i="1"/>
  <c r="S31" i="1"/>
  <c r="S33" i="1"/>
  <c r="S36" i="1"/>
  <c r="S37" i="1"/>
  <c r="S9" i="1"/>
  <c r="Q25" i="1"/>
  <c r="R25" i="1" s="1"/>
  <c r="Q22" i="1"/>
  <c r="R22" i="1" s="1"/>
  <c r="Q36" i="1"/>
  <c r="P32" i="1"/>
  <c r="S32" i="1" s="1"/>
  <c r="Q32" i="1"/>
  <c r="Q31" i="1"/>
  <c r="R31" i="1" s="1"/>
  <c r="Q30" i="1"/>
  <c r="R30" i="1"/>
  <c r="Q26" i="1"/>
  <c r="R26" i="1" s="1"/>
  <c r="Q24" i="1"/>
  <c r="R24" i="1" s="1"/>
  <c r="Q19" i="1"/>
  <c r="R19" i="1" s="1"/>
  <c r="Q17" i="1"/>
  <c r="R17" i="1" s="1"/>
  <c r="Q18" i="1"/>
  <c r="R18" i="1" s="1"/>
  <c r="Q29" i="1"/>
  <c r="Q37" i="1"/>
  <c r="P29" i="1"/>
  <c r="Q34" i="1"/>
  <c r="P34" i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/>
  <c r="Q10" i="1"/>
  <c r="R10" i="1"/>
  <c r="Q9" i="1"/>
  <c r="R9" i="1" s="1"/>
  <c r="R32" i="1" l="1"/>
  <c r="S34" i="1"/>
  <c r="R34" i="1"/>
  <c r="S29" i="1"/>
  <c r="R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jgarcia</author>
  </authors>
  <commentList>
    <comment ref="K8" authorId="0" shapeId="0" xr:uid="{777DA863-E9AF-4E22-ACA4-02213E8DFB15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Toxicidad o Naturaleza del Aspecto</t>
        </r>
      </text>
    </comment>
    <comment ref="L8" authorId="0" shapeId="0" xr:uid="{6CB992FB-BCD7-4F21-8316-30DFC3DF87BF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Gestión o Medio Receptor</t>
        </r>
      </text>
    </comment>
    <comment ref="M8" authorId="0" shapeId="0" xr:uid="{D522F3AE-50B3-4654-8AB1-F1EF1278E2C6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Cantida Relativa Generada o Consumida</t>
        </r>
      </text>
    </comment>
    <comment ref="N8" authorId="0" shapeId="0" xr:uid="{99948339-9F04-4BE1-80F9-3241D010103B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Medidas Correctoras</t>
        </r>
      </text>
    </comment>
    <comment ref="O8" authorId="0" shapeId="0" xr:uid="{1A61476C-CEE4-451E-BEC7-D7E7167CD4A6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Frecuencia</t>
        </r>
      </text>
    </comment>
    <comment ref="P8" authorId="0" shapeId="0" xr:uid="{16109F98-771E-493F-BC1D-F650EE1B2D42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Número de parametros que aplican al aspecto</t>
        </r>
      </text>
    </comment>
    <comment ref="Q8" authorId="0" shapeId="0" xr:uid="{86680CA3-4186-49D2-B773-23117B1EB47C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Puntuación Total</t>
        </r>
      </text>
    </comment>
    <comment ref="R8" authorId="0" shapeId="0" xr:uid="{7F1C693E-DDA6-427D-A0B6-3255A5D6AAA5}">
      <text>
        <r>
          <rPr>
            <b/>
            <sz val="8"/>
            <color indexed="81"/>
            <rFont val="Tahoma"/>
            <family val="2"/>
          </rPr>
          <t>jgarcia:</t>
        </r>
        <r>
          <rPr>
            <sz val="8"/>
            <color indexed="81"/>
            <rFont val="Tahoma"/>
            <family val="2"/>
          </rPr>
          <t xml:space="preserve">
Se considera significativo si el valor total es mayor a la media del valor máximo</t>
        </r>
      </text>
    </comment>
  </commentList>
</comments>
</file>

<file path=xl/sharedStrings.xml><?xml version="1.0" encoding="utf-8"?>
<sst xmlns="http://schemas.openxmlformats.org/spreadsheetml/2006/main" count="232" uniqueCount="124">
  <si>
    <t>Identificación y Evaluación de Aspectos Ambientales Normales-Anormales</t>
  </si>
  <si>
    <t>R-24-01</t>
  </si>
  <si>
    <t>Fecha:28/07/17</t>
  </si>
  <si>
    <t>Revisión 03</t>
  </si>
  <si>
    <t>Pagina 1de 1</t>
  </si>
  <si>
    <t>Fases ciclo de vida</t>
  </si>
  <si>
    <t>Nº y denominación según la lista de aspectos medioambientales</t>
  </si>
  <si>
    <t>Situación</t>
  </si>
  <si>
    <t>Directo/Indirecto</t>
  </si>
  <si>
    <t>Impactos</t>
  </si>
  <si>
    <t>Origen</t>
  </si>
  <si>
    <t>Código y denominación, según la Lista Europea de Residuos (LER)</t>
  </si>
  <si>
    <t>Evaluación de Aspectos Ambientales</t>
  </si>
  <si>
    <t>A</t>
  </si>
  <si>
    <t>Generación de Residuos</t>
  </si>
  <si>
    <t xml:space="preserve">Código </t>
  </si>
  <si>
    <t>Denominación, según la Lista Europea de Residuos (LER)</t>
  </si>
  <si>
    <r>
      <t>V</t>
    </r>
    <r>
      <rPr>
        <vertAlign val="subscript"/>
        <sz val="8"/>
        <rFont val="Arial"/>
        <family val="2"/>
      </rPr>
      <t xml:space="preserve">1 </t>
    </r>
  </si>
  <si>
    <r>
      <t>V</t>
    </r>
    <r>
      <rPr>
        <vertAlign val="subscript"/>
        <sz val="10"/>
        <rFont val="Arial"/>
        <family val="2"/>
      </rPr>
      <t xml:space="preserve">2 </t>
    </r>
  </si>
  <si>
    <r>
      <t>V</t>
    </r>
    <r>
      <rPr>
        <vertAlign val="subscript"/>
        <sz val="10"/>
        <rFont val="Arial"/>
        <family val="2"/>
      </rPr>
      <t>3</t>
    </r>
  </si>
  <si>
    <r>
      <t>V</t>
    </r>
    <r>
      <rPr>
        <vertAlign val="subscript"/>
        <sz val="10"/>
        <rFont val="Arial"/>
        <family val="2"/>
      </rPr>
      <t>4</t>
    </r>
  </si>
  <si>
    <r>
      <t>V</t>
    </r>
    <r>
      <rPr>
        <vertAlign val="subscript"/>
        <sz val="10"/>
        <rFont val="Arial"/>
        <family val="2"/>
      </rPr>
      <t>5</t>
    </r>
  </si>
  <si>
    <t>n</t>
  </si>
  <si>
    <r>
      <t>V</t>
    </r>
    <r>
      <rPr>
        <vertAlign val="subscript"/>
        <sz val="10"/>
        <rFont val="Arial"/>
        <family val="2"/>
      </rPr>
      <t>T</t>
    </r>
  </si>
  <si>
    <t>Significativo</t>
  </si>
  <si>
    <t>Suministro de materias primas/ Producción</t>
  </si>
  <si>
    <t>A1</t>
  </si>
  <si>
    <t>Residuos Urbanos</t>
  </si>
  <si>
    <t>Normal</t>
  </si>
  <si>
    <t>Directos</t>
  </si>
  <si>
    <t>Posible contaminación de suelos/ aguas subterraneas</t>
  </si>
  <si>
    <t>Uso oficina</t>
  </si>
  <si>
    <t>20 03 01</t>
  </si>
  <si>
    <t>Mezclas de Residuos Municipales</t>
  </si>
  <si>
    <t>Suministros de materias primas/ Producción/ Final vida útil</t>
  </si>
  <si>
    <t>A2</t>
  </si>
  <si>
    <t>Restos de Cartón / Papel</t>
  </si>
  <si>
    <t>20 01 01</t>
  </si>
  <si>
    <t>Papel y Cartón</t>
  </si>
  <si>
    <t>A3</t>
  </si>
  <si>
    <t>Restos de Plásticos</t>
  </si>
  <si>
    <t>20 01 39</t>
  </si>
  <si>
    <t>Plásticos</t>
  </si>
  <si>
    <t>Producción</t>
  </si>
  <si>
    <t>A4</t>
  </si>
  <si>
    <t>Tóner de Fotocopiadoras e Impresoras</t>
  </si>
  <si>
    <t>Anormal</t>
  </si>
  <si>
    <t>08 03 18</t>
  </si>
  <si>
    <t>Residuos de Toner de impresión que no contienen sustancias peligrosas</t>
  </si>
  <si>
    <t>A5</t>
  </si>
  <si>
    <t>Equipos Electrónicos Desechados (circuitos impresos,…)</t>
  </si>
  <si>
    <t>20 01 35*</t>
  </si>
  <si>
    <t>Equipos Electrónicos Desechados que contienen componentes peligrosos</t>
  </si>
  <si>
    <t>A6</t>
  </si>
  <si>
    <t>Pilas Alcalinas</t>
  </si>
  <si>
    <t>16 06 04</t>
  </si>
  <si>
    <t>Pilas Alcalinas que no contienen mercurio(excepto 16 06 03)</t>
  </si>
  <si>
    <t>Uso sanitario</t>
  </si>
  <si>
    <t>A8</t>
  </si>
  <si>
    <t>Cartuchos de Tinta</t>
  </si>
  <si>
    <t>08 03 13</t>
  </si>
  <si>
    <t>Residuos de Tinta que no contienen sustancias peligrosas</t>
  </si>
  <si>
    <t>Producción/ Final de vida útil</t>
  </si>
  <si>
    <t>A12</t>
  </si>
  <si>
    <t>Residuos de envases y embalajes</t>
  </si>
  <si>
    <t>15 01 05/06</t>
  </si>
  <si>
    <t>Excluidos los de papel y cartón</t>
  </si>
  <si>
    <t>Suministro de materias primas</t>
  </si>
  <si>
    <t>A13</t>
  </si>
  <si>
    <t>Asociado producción papel</t>
  </si>
  <si>
    <t>Indirecto</t>
  </si>
  <si>
    <t>Agotamiento de recursos naturales</t>
  </si>
  <si>
    <t>Uso externo</t>
  </si>
  <si>
    <t>A14</t>
  </si>
  <si>
    <t>Asociado producción toner</t>
  </si>
  <si>
    <t>A15</t>
  </si>
  <si>
    <t>Asociado producción equipos informaticos</t>
  </si>
  <si>
    <t>B</t>
  </si>
  <si>
    <t>Vertidos</t>
  </si>
  <si>
    <t>B1</t>
  </si>
  <si>
    <t>Vertido de Aguas Residuales Sanitarias</t>
  </si>
  <si>
    <t>Alteración calidad del agua</t>
  </si>
  <si>
    <t>Aguas sanitarias, pluviales</t>
  </si>
  <si>
    <t>NA</t>
  </si>
  <si>
    <t>C</t>
  </si>
  <si>
    <t>Emisión a la Atmósfera</t>
  </si>
  <si>
    <t>C1</t>
  </si>
  <si>
    <t>Emisiones de gases de combustión del transporte</t>
  </si>
  <si>
    <t>Alteración de calidad del aire, efecto invernadero</t>
  </si>
  <si>
    <t>Transporte</t>
  </si>
  <si>
    <t>C2</t>
  </si>
  <si>
    <t>Transsporte personal</t>
  </si>
  <si>
    <t>C3</t>
  </si>
  <si>
    <t xml:space="preserve">Emisiones por operaciones de limpiezas </t>
  </si>
  <si>
    <t>Control de plagas</t>
  </si>
  <si>
    <t>D</t>
  </si>
  <si>
    <t>Generación de Ruidos</t>
  </si>
  <si>
    <t>E</t>
  </si>
  <si>
    <t>Energia: fuente, consumo y uso</t>
  </si>
  <si>
    <t>E1</t>
  </si>
  <si>
    <t>Consumo de Energía</t>
  </si>
  <si>
    <t>Proceso productivo, iluminación equipos eléctricos</t>
  </si>
  <si>
    <t>Suministro de materias primas/Final vida útil</t>
  </si>
  <si>
    <t>E2</t>
  </si>
  <si>
    <t>Consumo combustibles en transporte de materiales</t>
  </si>
  <si>
    <t>Transporte material</t>
  </si>
  <si>
    <t>E3</t>
  </si>
  <si>
    <t>Consumo combustibles en transporte del personal</t>
  </si>
  <si>
    <t>Transporte personal</t>
  </si>
  <si>
    <t>E4</t>
  </si>
  <si>
    <t>Consumo de pilas</t>
  </si>
  <si>
    <t>F</t>
  </si>
  <si>
    <t>Agua: fuente, consumo y uso</t>
  </si>
  <si>
    <t>F1</t>
  </si>
  <si>
    <t>Consumo de Agua</t>
  </si>
  <si>
    <t>G</t>
  </si>
  <si>
    <t>Recursos naturales</t>
  </si>
  <si>
    <t>G1</t>
  </si>
  <si>
    <t>Consumo de Papel</t>
  </si>
  <si>
    <t>No Significativo</t>
  </si>
  <si>
    <t>(*) Residuo Peligroso</t>
  </si>
  <si>
    <t>A16</t>
  </si>
  <si>
    <t>Emisiones potenciales asociadas a refrigerantes de equipos de climatización</t>
  </si>
  <si>
    <t>alteración de la atmósfera / cambio climático.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</si>
</sst>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vertAlign val="subscript"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Frutiger-Light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top" wrapText="1"/>
    </xf>
    <xf numFmtId="0" fontId="7" fillId="5" borderId="2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2" borderId="26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3" xfId="0" applyBorder="1"/>
    <xf numFmtId="0" fontId="0" fillId="0" borderId="20" xfId="0" applyBorder="1"/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1" fillId="2" borderId="31" xfId="0" applyFont="1" applyFill="1" applyBorder="1" applyAlignment="1">
      <alignment vertical="top" wrapText="1"/>
    </xf>
    <xf numFmtId="0" fontId="0" fillId="0" borderId="26" xfId="0" applyBorder="1"/>
    <xf numFmtId="0" fontId="0" fillId="0" borderId="25" xfId="0" applyBorder="1"/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10" xfId="0" applyBorder="1"/>
    <xf numFmtId="0" fontId="0" fillId="0" borderId="28" xfId="0" applyBorder="1"/>
    <xf numFmtId="0" fontId="7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wrapText="1"/>
    </xf>
    <xf numFmtId="0" fontId="1" fillId="2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7" fillId="0" borderId="47" xfId="0" applyFont="1" applyBorder="1" applyAlignment="1">
      <alignment horizontal="left" vertical="center" wrapText="1"/>
    </xf>
    <xf numFmtId="0" fontId="0" fillId="0" borderId="48" xfId="0" applyBorder="1" applyAlignment="1">
      <alignment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20" xfId="0" applyFont="1" applyFill="1" applyBorder="1" applyAlignment="1">
      <alignment vertical="top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7" fillId="0" borderId="34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1" fillId="4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1" fillId="3" borderId="4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0" borderId="46" xfId="0" applyBorder="1"/>
    <xf numFmtId="0" fontId="0" fillId="0" borderId="45" xfId="0" applyBorder="1"/>
    <xf numFmtId="0" fontId="7" fillId="0" borderId="51" xfId="0" applyFont="1" applyBorder="1" applyAlignment="1">
      <alignment horizontal="left" vertical="center" wrapText="1"/>
    </xf>
    <xf numFmtId="0" fontId="7" fillId="0" borderId="52" xfId="0" applyFont="1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1" fillId="0" borderId="52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1057275</xdr:colOff>
      <xdr:row>1</xdr:row>
      <xdr:rowOff>0</xdr:rowOff>
    </xdr:from>
    <xdr:to>
      <xdr:col>2</xdr:col>
      <xdr:colOff>647700</xdr:colOff>
      <xdr:row>3</xdr:row>
      <xdr:rowOff>190500</xdr:rowOff>
    </xdr:to>
    <xdr:pic>
      <xdr:nvPicPr>
        <xdr:cNvPr id="1121" name="Picture 12" descr="logopeq3">
          <a:extLst>
            <a:ext uri="{FF2B5EF4-FFF2-40B4-BE49-F238E27FC236}">
              <a16:creationId xmlns:a16="http://schemas.microsoft.com/office/drawing/2014/main" id="{50FDD0A9-579E-CB16-DCE6-26854EEC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61925"/>
          <a:ext cx="1323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6500-6873-4BC6-B2C5-E61D73B10909}">
  <sheetPr>
    <pageSetUpPr fitToPage="1"/>
  </sheetPr>
  <dimension ref="A1:S39"/>
  <sheetViews>
    <sheetView tabSelected="1" topLeftCell="J17" zoomScale="85" zoomScaleNormal="85" workbookViewId="0">
      <selection activeCell="P32" sqref="P32"/>
    </sheetView>
  </sheetViews>
  <sheetFormatPr baseColWidth="10" defaultColWidth="8.88671875" defaultRowHeight="13.2"/>
  <cols>
    <col min="1" max="1" width="21.33203125" customWidth="1"/>
    <col min="2" max="2" width="4.6640625" customWidth="1"/>
    <col min="3" max="7" width="30" customWidth="1"/>
    <col min="8" max="8" width="27.88671875" customWidth="1"/>
    <col min="9" max="9" width="26.33203125" customWidth="1"/>
    <col min="10" max="10" width="40.88671875" customWidth="1"/>
    <col min="11" max="16" width="8.33203125" customWidth="1"/>
    <col min="17" max="17" width="9.109375" customWidth="1"/>
    <col min="18" max="18" width="11.88671875" customWidth="1"/>
    <col min="19" max="19" width="10.6640625" bestFit="1" customWidth="1"/>
    <col min="20" max="256" width="11.44140625" customWidth="1"/>
  </cols>
  <sheetData>
    <row r="1" spans="1:19" ht="12.75" customHeight="1" thickTop="1">
      <c r="A1" s="112"/>
      <c r="B1" s="113"/>
      <c r="C1" s="113"/>
      <c r="D1" s="113" t="s">
        <v>0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8"/>
      <c r="Q1" s="83" t="s">
        <v>1</v>
      </c>
      <c r="R1" s="84"/>
    </row>
    <row r="2" spans="1:19">
      <c r="A2" s="114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9"/>
      <c r="Q2" s="85" t="s">
        <v>2</v>
      </c>
      <c r="R2" s="86"/>
    </row>
    <row r="3" spans="1:19" ht="16.5" customHeight="1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9"/>
      <c r="Q3" s="85" t="s">
        <v>3</v>
      </c>
      <c r="R3" s="86"/>
    </row>
    <row r="4" spans="1:19" ht="33.75" customHeight="1" thickBot="1">
      <c r="A4" s="116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20"/>
      <c r="Q4" s="87" t="s">
        <v>4</v>
      </c>
      <c r="R4" s="88"/>
    </row>
    <row r="5" spans="1:19" ht="13.5" customHeight="1" thickTop="1" thickBot="1">
      <c r="B5" s="9"/>
      <c r="C5" s="9"/>
      <c r="D5" s="9"/>
      <c r="E5" s="9"/>
      <c r="F5" s="9"/>
      <c r="G5" s="9"/>
      <c r="H5" s="10"/>
      <c r="I5" s="10"/>
      <c r="J5" s="1"/>
      <c r="K5" s="2"/>
      <c r="L5" s="2"/>
    </row>
    <row r="6" spans="1:19" ht="13.5" customHeight="1" thickTop="1">
      <c r="A6" s="110" t="s">
        <v>5</v>
      </c>
      <c r="B6" s="110" t="s">
        <v>6</v>
      </c>
      <c r="C6" s="122"/>
      <c r="D6" s="110" t="s">
        <v>7</v>
      </c>
      <c r="E6" s="110" t="s">
        <v>8</v>
      </c>
      <c r="F6" s="110" t="s">
        <v>9</v>
      </c>
      <c r="G6" s="110" t="s">
        <v>10</v>
      </c>
      <c r="H6" s="110" t="s">
        <v>11</v>
      </c>
      <c r="I6" s="122"/>
      <c r="J6" s="122"/>
      <c r="K6" s="89" t="s">
        <v>12</v>
      </c>
      <c r="L6" s="90"/>
      <c r="M6" s="90"/>
      <c r="N6" s="90"/>
      <c r="O6" s="90"/>
      <c r="P6" s="90"/>
      <c r="Q6" s="90"/>
      <c r="R6" s="91"/>
      <c r="S6" s="13"/>
    </row>
    <row r="7" spans="1:19" ht="14.25" customHeight="1" thickBot="1">
      <c r="A7" s="111"/>
      <c r="B7" s="121"/>
      <c r="C7" s="121"/>
      <c r="D7" s="121"/>
      <c r="E7" s="121"/>
      <c r="F7" s="121"/>
      <c r="G7" s="121"/>
      <c r="H7" s="121"/>
      <c r="I7" s="121"/>
      <c r="J7" s="121"/>
      <c r="K7" s="92"/>
      <c r="L7" s="78"/>
      <c r="M7" s="78"/>
      <c r="N7" s="78"/>
      <c r="O7" s="78"/>
      <c r="P7" s="78"/>
      <c r="Q7" s="78"/>
      <c r="R7" s="79"/>
    </row>
    <row r="8" spans="1:19" ht="59.25" customHeight="1" thickTop="1" thickBot="1">
      <c r="A8" s="11"/>
      <c r="B8" s="11" t="s">
        <v>13</v>
      </c>
      <c r="C8" s="12" t="s">
        <v>14</v>
      </c>
      <c r="D8" s="12"/>
      <c r="E8" s="12"/>
      <c r="F8" s="20"/>
      <c r="G8" s="20"/>
      <c r="H8" s="20" t="s">
        <v>15</v>
      </c>
      <c r="I8" s="95" t="s">
        <v>16</v>
      </c>
      <c r="J8" s="96"/>
      <c r="K8" s="18" t="s">
        <v>17</v>
      </c>
      <c r="L8" s="19" t="s">
        <v>18</v>
      </c>
      <c r="M8" s="14" t="s">
        <v>19</v>
      </c>
      <c r="N8" s="14" t="s">
        <v>20</v>
      </c>
      <c r="O8" s="14" t="s">
        <v>21</v>
      </c>
      <c r="P8" s="14" t="s">
        <v>22</v>
      </c>
      <c r="Q8" s="14" t="s">
        <v>23</v>
      </c>
      <c r="R8" s="14" t="s">
        <v>24</v>
      </c>
    </row>
    <row r="9" spans="1:19" ht="30.75" customHeight="1" thickTop="1" thickBot="1">
      <c r="A9" s="27" t="s">
        <v>25</v>
      </c>
      <c r="B9" s="27" t="s">
        <v>26</v>
      </c>
      <c r="C9" s="28" t="s">
        <v>27</v>
      </c>
      <c r="D9" s="29" t="s">
        <v>28</v>
      </c>
      <c r="E9" s="29" t="s">
        <v>29</v>
      </c>
      <c r="F9" s="32" t="s">
        <v>30</v>
      </c>
      <c r="G9" s="32" t="s">
        <v>31</v>
      </c>
      <c r="H9" s="29" t="s">
        <v>32</v>
      </c>
      <c r="I9" s="97" t="s">
        <v>33</v>
      </c>
      <c r="J9" s="98"/>
      <c r="K9" s="22">
        <v>5</v>
      </c>
      <c r="L9" s="23">
        <v>5</v>
      </c>
      <c r="M9" s="23">
        <v>5</v>
      </c>
      <c r="N9" s="23">
        <v>5</v>
      </c>
      <c r="O9" s="23">
        <v>1</v>
      </c>
      <c r="P9" s="23">
        <v>5</v>
      </c>
      <c r="Q9" s="23">
        <f>SUM(K9:O9)</f>
        <v>21</v>
      </c>
      <c r="R9" s="37" t="str">
        <f>IF(Q9&lt;=((P9*10)/2),"No Significativo","Significativo")</f>
        <v>No Significativo</v>
      </c>
      <c r="S9">
        <f>+P9*5</f>
        <v>25</v>
      </c>
    </row>
    <row r="10" spans="1:19" ht="24" customHeight="1" thickTop="1" thickBot="1">
      <c r="A10" s="30" t="s">
        <v>34</v>
      </c>
      <c r="B10" s="30" t="s">
        <v>35</v>
      </c>
      <c r="C10" s="31" t="s">
        <v>36</v>
      </c>
      <c r="D10" s="29" t="s">
        <v>28</v>
      </c>
      <c r="E10" s="29" t="s">
        <v>29</v>
      </c>
      <c r="F10" s="32" t="s">
        <v>30</v>
      </c>
      <c r="G10" s="32" t="s">
        <v>31</v>
      </c>
      <c r="H10" s="32" t="s">
        <v>37</v>
      </c>
      <c r="I10" s="93" t="s">
        <v>38</v>
      </c>
      <c r="J10" s="94"/>
      <c r="K10" s="22">
        <v>5</v>
      </c>
      <c r="L10" s="23">
        <v>1</v>
      </c>
      <c r="M10" s="23">
        <v>5</v>
      </c>
      <c r="N10" s="23">
        <v>5</v>
      </c>
      <c r="O10" s="23">
        <v>5</v>
      </c>
      <c r="P10" s="23">
        <v>5</v>
      </c>
      <c r="Q10" s="23">
        <f t="shared" ref="Q10:Q15" si="0">SUM(K10:O10)</f>
        <v>21</v>
      </c>
      <c r="R10" s="37" t="str">
        <f>IF(Q10&lt;=((P10*10)/2),"No Significativo","Significativo")</f>
        <v>No Significativo</v>
      </c>
      <c r="S10">
        <f t="shared" ref="S10:S37" si="1">+P10*5</f>
        <v>25</v>
      </c>
    </row>
    <row r="11" spans="1:19" ht="27.6" thickTop="1" thickBot="1">
      <c r="A11" s="30" t="s">
        <v>25</v>
      </c>
      <c r="B11" s="30" t="s">
        <v>39</v>
      </c>
      <c r="C11" s="31" t="s">
        <v>40</v>
      </c>
      <c r="D11" s="29" t="s">
        <v>28</v>
      </c>
      <c r="E11" s="29" t="s">
        <v>29</v>
      </c>
      <c r="F11" s="32" t="s">
        <v>30</v>
      </c>
      <c r="G11" s="32" t="s">
        <v>31</v>
      </c>
      <c r="H11" s="32" t="s">
        <v>41</v>
      </c>
      <c r="I11" s="93" t="s">
        <v>42</v>
      </c>
      <c r="J11" s="94"/>
      <c r="K11" s="38">
        <v>5</v>
      </c>
      <c r="L11" s="39">
        <v>5</v>
      </c>
      <c r="M11" s="39">
        <v>1</v>
      </c>
      <c r="N11" s="39">
        <v>1</v>
      </c>
      <c r="O11" s="39">
        <v>5</v>
      </c>
      <c r="P11" s="39">
        <v>5</v>
      </c>
      <c r="Q11" s="39">
        <f t="shared" si="0"/>
        <v>17</v>
      </c>
      <c r="R11" s="40" t="str">
        <f t="shared" ref="R11:R19" si="2">IF(Q11&lt;=((P11*10)/2),"No Significativo","Significativo")</f>
        <v>No Significativo</v>
      </c>
      <c r="S11">
        <f t="shared" si="1"/>
        <v>25</v>
      </c>
    </row>
    <row r="12" spans="1:19" ht="27.6" thickTop="1" thickBot="1">
      <c r="A12" s="30" t="s">
        <v>43</v>
      </c>
      <c r="B12" s="30" t="s">
        <v>44</v>
      </c>
      <c r="C12" s="31" t="s">
        <v>45</v>
      </c>
      <c r="D12" s="32" t="s">
        <v>46</v>
      </c>
      <c r="E12" s="29" t="s">
        <v>29</v>
      </c>
      <c r="F12" s="32" t="s">
        <v>30</v>
      </c>
      <c r="G12" s="32" t="s">
        <v>31</v>
      </c>
      <c r="H12" s="32" t="s">
        <v>47</v>
      </c>
      <c r="I12" s="93" t="s">
        <v>48</v>
      </c>
      <c r="J12" s="94"/>
      <c r="K12" s="22">
        <v>5</v>
      </c>
      <c r="L12" s="23">
        <v>5</v>
      </c>
      <c r="M12" s="23">
        <v>5</v>
      </c>
      <c r="N12" s="23">
        <v>5</v>
      </c>
      <c r="O12" s="23">
        <v>1</v>
      </c>
      <c r="P12" s="23">
        <v>5</v>
      </c>
      <c r="Q12" s="23">
        <f t="shared" si="0"/>
        <v>21</v>
      </c>
      <c r="R12" s="37" t="str">
        <f t="shared" si="2"/>
        <v>No Significativo</v>
      </c>
      <c r="S12">
        <f t="shared" si="1"/>
        <v>25</v>
      </c>
    </row>
    <row r="13" spans="1:19" ht="42.75" customHeight="1" thickTop="1" thickBot="1">
      <c r="A13" s="30" t="s">
        <v>43</v>
      </c>
      <c r="B13" s="30" t="s">
        <v>49</v>
      </c>
      <c r="C13" s="31" t="s">
        <v>50</v>
      </c>
      <c r="D13" s="32" t="s">
        <v>46</v>
      </c>
      <c r="E13" s="29" t="s">
        <v>29</v>
      </c>
      <c r="F13" s="32" t="s">
        <v>30</v>
      </c>
      <c r="G13" s="32" t="s">
        <v>31</v>
      </c>
      <c r="H13" s="32" t="s">
        <v>51</v>
      </c>
      <c r="I13" s="93" t="s">
        <v>52</v>
      </c>
      <c r="J13" s="94"/>
      <c r="K13" s="22">
        <v>10</v>
      </c>
      <c r="L13" s="23">
        <v>1</v>
      </c>
      <c r="M13" s="23">
        <v>5</v>
      </c>
      <c r="N13" s="23">
        <v>5</v>
      </c>
      <c r="O13" s="23">
        <v>1</v>
      </c>
      <c r="P13" s="23">
        <v>5</v>
      </c>
      <c r="Q13" s="23">
        <f t="shared" si="0"/>
        <v>22</v>
      </c>
      <c r="R13" s="37" t="str">
        <f t="shared" si="2"/>
        <v>No Significativo</v>
      </c>
      <c r="S13">
        <f t="shared" si="1"/>
        <v>25</v>
      </c>
    </row>
    <row r="14" spans="1:19" ht="28.5" customHeight="1" thickTop="1" thickBot="1">
      <c r="A14" s="30" t="s">
        <v>43</v>
      </c>
      <c r="B14" s="30" t="s">
        <v>53</v>
      </c>
      <c r="C14" s="31" t="s">
        <v>54</v>
      </c>
      <c r="D14" s="32" t="s">
        <v>46</v>
      </c>
      <c r="E14" s="29" t="s">
        <v>29</v>
      </c>
      <c r="F14" s="32" t="s">
        <v>30</v>
      </c>
      <c r="G14" s="32" t="s">
        <v>31</v>
      </c>
      <c r="H14" s="32" t="s">
        <v>55</v>
      </c>
      <c r="I14" s="93" t="s">
        <v>56</v>
      </c>
      <c r="J14" s="94"/>
      <c r="K14" s="22">
        <v>5</v>
      </c>
      <c r="L14" s="23">
        <v>5</v>
      </c>
      <c r="M14" s="23">
        <v>5</v>
      </c>
      <c r="N14" s="23">
        <v>5</v>
      </c>
      <c r="O14" s="23">
        <v>1</v>
      </c>
      <c r="P14" s="23">
        <v>5</v>
      </c>
      <c r="Q14" s="23">
        <f t="shared" si="0"/>
        <v>21</v>
      </c>
      <c r="R14" s="37" t="str">
        <f t="shared" si="2"/>
        <v>No Significativo</v>
      </c>
      <c r="S14">
        <f t="shared" si="1"/>
        <v>25</v>
      </c>
    </row>
    <row r="15" spans="1:19" ht="28.5" customHeight="1" thickTop="1" thickBot="1">
      <c r="A15" s="30" t="s">
        <v>43</v>
      </c>
      <c r="B15" s="30" t="s">
        <v>58</v>
      </c>
      <c r="C15" s="35" t="s">
        <v>59</v>
      </c>
      <c r="D15" s="32" t="s">
        <v>46</v>
      </c>
      <c r="E15" s="29" t="s">
        <v>29</v>
      </c>
      <c r="F15" s="32" t="s">
        <v>30</v>
      </c>
      <c r="G15" s="32" t="s">
        <v>31</v>
      </c>
      <c r="H15" s="32" t="s">
        <v>60</v>
      </c>
      <c r="I15" s="93" t="s">
        <v>61</v>
      </c>
      <c r="J15" s="94"/>
      <c r="K15" s="22">
        <v>5</v>
      </c>
      <c r="L15" s="23">
        <v>5</v>
      </c>
      <c r="M15" s="23">
        <v>5</v>
      </c>
      <c r="N15" s="23">
        <v>5</v>
      </c>
      <c r="O15" s="23">
        <v>1</v>
      </c>
      <c r="P15" s="23">
        <v>5</v>
      </c>
      <c r="Q15" s="23">
        <f t="shared" si="0"/>
        <v>21</v>
      </c>
      <c r="R15" s="37" t="str">
        <f t="shared" si="2"/>
        <v>No Significativo</v>
      </c>
      <c r="S15">
        <f t="shared" si="1"/>
        <v>25</v>
      </c>
    </row>
    <row r="16" spans="1:19" ht="35.25" customHeight="1" thickTop="1" thickBot="1">
      <c r="A16" s="30" t="s">
        <v>62</v>
      </c>
      <c r="B16" s="33" t="s">
        <v>63</v>
      </c>
      <c r="C16" s="36" t="s">
        <v>64</v>
      </c>
      <c r="D16" s="32" t="s">
        <v>28</v>
      </c>
      <c r="E16" s="29" t="s">
        <v>29</v>
      </c>
      <c r="F16" s="32" t="s">
        <v>30</v>
      </c>
      <c r="G16" s="32" t="s">
        <v>31</v>
      </c>
      <c r="H16" s="34" t="s">
        <v>65</v>
      </c>
      <c r="I16" s="108" t="s">
        <v>66</v>
      </c>
      <c r="J16" s="109"/>
      <c r="K16" s="22">
        <v>5</v>
      </c>
      <c r="L16" s="23">
        <v>5</v>
      </c>
      <c r="M16" s="23">
        <v>5</v>
      </c>
      <c r="N16" s="23">
        <v>5</v>
      </c>
      <c r="O16" s="23">
        <v>1</v>
      </c>
      <c r="P16" s="23">
        <v>5</v>
      </c>
      <c r="Q16" s="23">
        <f>SUM(K16:O16)</f>
        <v>21</v>
      </c>
      <c r="R16" s="37" t="str">
        <f t="shared" si="2"/>
        <v>No Significativo</v>
      </c>
      <c r="S16">
        <f t="shared" si="1"/>
        <v>25</v>
      </c>
    </row>
    <row r="17" spans="1:19" ht="35.25" customHeight="1" thickTop="1" thickBot="1">
      <c r="A17" s="53" t="s">
        <v>67</v>
      </c>
      <c r="B17" s="33" t="s">
        <v>68</v>
      </c>
      <c r="C17" s="35" t="s">
        <v>69</v>
      </c>
      <c r="D17" s="32" t="s">
        <v>28</v>
      </c>
      <c r="E17" s="32" t="s">
        <v>70</v>
      </c>
      <c r="F17" s="34" t="s">
        <v>71</v>
      </c>
      <c r="G17" s="34" t="s">
        <v>72</v>
      </c>
      <c r="H17" s="34"/>
      <c r="I17" s="108"/>
      <c r="J17" s="109"/>
      <c r="K17" s="22">
        <v>5</v>
      </c>
      <c r="L17" s="23">
        <v>5</v>
      </c>
      <c r="M17" s="23">
        <v>1</v>
      </c>
      <c r="N17" s="23">
        <v>5</v>
      </c>
      <c r="O17" s="23">
        <v>5</v>
      </c>
      <c r="P17" s="23">
        <v>5</v>
      </c>
      <c r="Q17" s="23">
        <f>SUM(K17:O17)</f>
        <v>21</v>
      </c>
      <c r="R17" s="37" t="str">
        <f t="shared" si="2"/>
        <v>No Significativo</v>
      </c>
      <c r="S17">
        <f t="shared" si="1"/>
        <v>25</v>
      </c>
    </row>
    <row r="18" spans="1:19" ht="35.25" customHeight="1" thickTop="1" thickBot="1">
      <c r="A18" s="53" t="s">
        <v>67</v>
      </c>
      <c r="B18" s="33" t="s">
        <v>73</v>
      </c>
      <c r="C18" s="35" t="s">
        <v>74</v>
      </c>
      <c r="D18" s="32" t="s">
        <v>28</v>
      </c>
      <c r="E18" s="32" t="s">
        <v>70</v>
      </c>
      <c r="F18" s="34" t="s">
        <v>30</v>
      </c>
      <c r="G18" s="34" t="s">
        <v>72</v>
      </c>
      <c r="H18" s="34"/>
      <c r="I18" s="108"/>
      <c r="J18" s="109"/>
      <c r="K18" s="22">
        <v>5</v>
      </c>
      <c r="L18" s="23">
        <v>5</v>
      </c>
      <c r="M18" s="23">
        <v>1</v>
      </c>
      <c r="N18" s="23">
        <v>5</v>
      </c>
      <c r="O18" s="23">
        <v>5</v>
      </c>
      <c r="P18" s="23">
        <v>5</v>
      </c>
      <c r="Q18" s="23">
        <f>SUM(K18:O18)</f>
        <v>21</v>
      </c>
      <c r="R18" s="37" t="str">
        <f t="shared" si="2"/>
        <v>No Significativo</v>
      </c>
      <c r="S18">
        <f t="shared" si="1"/>
        <v>25</v>
      </c>
    </row>
    <row r="19" spans="1:19" ht="35.25" customHeight="1" thickTop="1" thickBot="1">
      <c r="A19" s="53" t="s">
        <v>67</v>
      </c>
      <c r="B19" s="33" t="s">
        <v>75</v>
      </c>
      <c r="C19" s="36" t="s">
        <v>76</v>
      </c>
      <c r="D19" s="32" t="s">
        <v>28</v>
      </c>
      <c r="E19" s="32" t="s">
        <v>70</v>
      </c>
      <c r="F19" s="34" t="s">
        <v>30</v>
      </c>
      <c r="G19" s="34" t="s">
        <v>72</v>
      </c>
      <c r="H19" s="34"/>
      <c r="I19" s="108"/>
      <c r="J19" s="109"/>
      <c r="K19" s="22">
        <v>5</v>
      </c>
      <c r="L19" s="23">
        <v>5</v>
      </c>
      <c r="M19" s="23">
        <v>1</v>
      </c>
      <c r="N19" s="23">
        <v>5</v>
      </c>
      <c r="O19" s="23">
        <v>5</v>
      </c>
      <c r="P19" s="23">
        <v>5</v>
      </c>
      <c r="Q19" s="23">
        <f>SUM(K19:O19)</f>
        <v>21</v>
      </c>
      <c r="R19" s="37" t="str">
        <f t="shared" si="2"/>
        <v>No Significativo</v>
      </c>
      <c r="S19">
        <f t="shared" si="1"/>
        <v>25</v>
      </c>
    </row>
    <row r="20" spans="1:19" ht="35.25" customHeight="1" thickTop="1" thickBot="1">
      <c r="A20" s="53" t="s">
        <v>67</v>
      </c>
      <c r="B20" s="53" t="s">
        <v>121</v>
      </c>
      <c r="C20" s="123" t="s">
        <v>122</v>
      </c>
      <c r="D20" s="32" t="s">
        <v>46</v>
      </c>
      <c r="E20" s="29" t="s">
        <v>29</v>
      </c>
      <c r="F20" s="34" t="s">
        <v>123</v>
      </c>
      <c r="G20" s="34" t="s">
        <v>72</v>
      </c>
      <c r="H20" s="45"/>
      <c r="I20" s="124"/>
      <c r="J20" s="125"/>
      <c r="K20" s="22">
        <v>5</v>
      </c>
      <c r="L20" s="23">
        <v>5</v>
      </c>
      <c r="M20" s="23"/>
      <c r="N20" s="23">
        <v>5</v>
      </c>
      <c r="O20" s="23">
        <v>1</v>
      </c>
      <c r="P20" s="23">
        <v>5</v>
      </c>
      <c r="Q20" s="23">
        <f>SUM(K20:O20)</f>
        <v>16</v>
      </c>
      <c r="R20" s="37" t="str">
        <f t="shared" ref="R20" si="3">IF(Q20&lt;=((P20*10)/2),"No Significativo","Significativo")</f>
        <v>No Significativo</v>
      </c>
      <c r="S20" s="126">
        <v>25</v>
      </c>
    </row>
    <row r="21" spans="1:19" ht="12.75" customHeight="1" thickTop="1" thickBot="1">
      <c r="A21" s="5"/>
      <c r="B21" s="5" t="s">
        <v>77</v>
      </c>
      <c r="C21" s="6" t="s">
        <v>78</v>
      </c>
      <c r="D21" s="44"/>
      <c r="E21" s="44"/>
      <c r="F21" s="7"/>
      <c r="G21" s="7"/>
      <c r="H21" s="7"/>
      <c r="I21" s="69"/>
      <c r="J21" s="101"/>
      <c r="K21" s="76"/>
      <c r="L21" s="77"/>
      <c r="M21" s="78"/>
      <c r="N21" s="78"/>
      <c r="O21" s="78"/>
      <c r="P21" s="78"/>
      <c r="Q21" s="78"/>
      <c r="R21" s="79"/>
    </row>
    <row r="22" spans="1:19" ht="27.75" customHeight="1" thickTop="1" thickBot="1">
      <c r="A22" s="30" t="s">
        <v>43</v>
      </c>
      <c r="B22" s="30" t="s">
        <v>79</v>
      </c>
      <c r="C22" s="35" t="s">
        <v>80</v>
      </c>
      <c r="D22" s="32" t="s">
        <v>28</v>
      </c>
      <c r="E22" s="29" t="s">
        <v>29</v>
      </c>
      <c r="F22" s="8" t="s">
        <v>81</v>
      </c>
      <c r="G22" s="8" t="s">
        <v>82</v>
      </c>
      <c r="H22" s="8"/>
      <c r="I22" s="106"/>
      <c r="J22" s="107"/>
      <c r="K22" s="22">
        <v>1</v>
      </c>
      <c r="L22" s="23">
        <v>1</v>
      </c>
      <c r="M22" s="24">
        <v>5</v>
      </c>
      <c r="N22" s="24" t="s">
        <v>83</v>
      </c>
      <c r="O22" s="24">
        <v>5</v>
      </c>
      <c r="P22" s="17">
        <v>4</v>
      </c>
      <c r="Q22" s="17">
        <f>SUM(K22:O22)</f>
        <v>12</v>
      </c>
      <c r="R22" s="21" t="str">
        <f>IF(Q22&lt;=((P22*10)/2),"No Significativo","Significativo")</f>
        <v>No Significativo</v>
      </c>
      <c r="S22">
        <f t="shared" si="1"/>
        <v>20</v>
      </c>
    </row>
    <row r="23" spans="1:19" ht="13.5" customHeight="1" thickTop="1" thickBot="1">
      <c r="A23" s="5"/>
      <c r="B23" s="5" t="s">
        <v>84</v>
      </c>
      <c r="C23" s="6" t="s">
        <v>85</v>
      </c>
      <c r="D23" s="44"/>
      <c r="E23" s="44"/>
      <c r="F23" s="7"/>
      <c r="G23" s="7"/>
      <c r="H23" s="7"/>
      <c r="I23" s="69"/>
      <c r="J23" s="70"/>
      <c r="K23" s="80"/>
      <c r="L23" s="71"/>
      <c r="M23" s="81"/>
      <c r="N23" s="81"/>
      <c r="O23" s="81"/>
      <c r="P23" s="81"/>
      <c r="Q23" s="81"/>
      <c r="R23" s="82"/>
    </row>
    <row r="24" spans="1:19" ht="32.25" customHeight="1" thickTop="1" thickBot="1">
      <c r="A24" s="15" t="s">
        <v>67</v>
      </c>
      <c r="B24" s="15" t="s">
        <v>86</v>
      </c>
      <c r="C24" s="49" t="s">
        <v>87</v>
      </c>
      <c r="D24" s="50" t="s">
        <v>28</v>
      </c>
      <c r="E24" s="50" t="s">
        <v>70</v>
      </c>
      <c r="F24" s="16" t="s">
        <v>88</v>
      </c>
      <c r="G24" s="25" t="s">
        <v>89</v>
      </c>
      <c r="H24" s="16"/>
      <c r="I24" s="47"/>
      <c r="J24" s="51"/>
      <c r="K24" s="22">
        <v>5</v>
      </c>
      <c r="L24" s="23">
        <v>5</v>
      </c>
      <c r="M24" s="23" t="s">
        <v>83</v>
      </c>
      <c r="N24" s="23" t="s">
        <v>83</v>
      </c>
      <c r="O24" s="23">
        <v>1</v>
      </c>
      <c r="P24" s="23">
        <v>3</v>
      </c>
      <c r="Q24" s="23">
        <f>SUM(K24:O24)</f>
        <v>11</v>
      </c>
      <c r="R24" s="37" t="str">
        <f>IF(Q24&lt;=((P24*10)/2),"No Significativo","Significativo")</f>
        <v>No Significativo</v>
      </c>
      <c r="S24">
        <f t="shared" si="1"/>
        <v>15</v>
      </c>
    </row>
    <row r="25" spans="1:19" ht="32.25" customHeight="1" thickTop="1" thickBot="1">
      <c r="A25" s="30" t="s">
        <v>62</v>
      </c>
      <c r="B25" s="15" t="s">
        <v>90</v>
      </c>
      <c r="C25" s="49" t="s">
        <v>87</v>
      </c>
      <c r="D25" s="50" t="s">
        <v>28</v>
      </c>
      <c r="E25" s="50" t="s">
        <v>70</v>
      </c>
      <c r="F25" s="16" t="s">
        <v>88</v>
      </c>
      <c r="G25" s="25" t="s">
        <v>91</v>
      </c>
      <c r="H25" s="16"/>
      <c r="I25" s="47"/>
      <c r="J25" s="51"/>
      <c r="K25" s="22">
        <v>5</v>
      </c>
      <c r="L25" s="23">
        <v>5</v>
      </c>
      <c r="M25" s="23" t="s">
        <v>83</v>
      </c>
      <c r="N25" s="23" t="s">
        <v>83</v>
      </c>
      <c r="O25" s="23">
        <v>1</v>
      </c>
      <c r="P25" s="23">
        <v>3</v>
      </c>
      <c r="Q25" s="23">
        <f>SUM(K25:O25)</f>
        <v>11</v>
      </c>
      <c r="R25" s="37" t="str">
        <f>IF(Q25&lt;=((P25*10)/2),"No Significativo","Significativo")</f>
        <v>No Significativo</v>
      </c>
      <c r="S25">
        <f t="shared" si="1"/>
        <v>15</v>
      </c>
    </row>
    <row r="26" spans="1:19" ht="25.5" customHeight="1" thickTop="1" thickBot="1">
      <c r="A26" s="15" t="s">
        <v>43</v>
      </c>
      <c r="B26" s="15" t="s">
        <v>92</v>
      </c>
      <c r="C26" s="49" t="s">
        <v>93</v>
      </c>
      <c r="D26" s="50" t="s">
        <v>46</v>
      </c>
      <c r="E26" s="50" t="s">
        <v>70</v>
      </c>
      <c r="F26" s="16" t="s">
        <v>88</v>
      </c>
      <c r="G26" s="25" t="s">
        <v>94</v>
      </c>
      <c r="H26" s="16"/>
      <c r="I26" s="47"/>
      <c r="J26" s="51"/>
      <c r="K26" s="22">
        <v>5</v>
      </c>
      <c r="L26" s="23">
        <v>5</v>
      </c>
      <c r="M26" s="23" t="s">
        <v>83</v>
      </c>
      <c r="N26" s="23" t="s">
        <v>83</v>
      </c>
      <c r="O26" s="23">
        <v>1</v>
      </c>
      <c r="P26" s="23">
        <v>3</v>
      </c>
      <c r="Q26" s="23">
        <f>SUM(K26:O26)</f>
        <v>11</v>
      </c>
      <c r="R26" s="37" t="str">
        <f>IF(Q26&lt;=((P26*10)/2),"No Significativo","Significativo")</f>
        <v>No Significativo</v>
      </c>
      <c r="S26">
        <f t="shared" si="1"/>
        <v>15</v>
      </c>
    </row>
    <row r="27" spans="1:19" ht="14.25" customHeight="1" thickTop="1" thickBot="1">
      <c r="A27" s="5"/>
      <c r="B27" s="5" t="s">
        <v>95</v>
      </c>
      <c r="C27" s="6" t="s">
        <v>96</v>
      </c>
      <c r="D27" s="44"/>
      <c r="E27" s="44"/>
      <c r="F27" s="7"/>
      <c r="G27" s="7"/>
      <c r="H27" s="7"/>
      <c r="I27" s="69"/>
      <c r="J27" s="71"/>
      <c r="K27" s="80"/>
      <c r="L27" s="71"/>
      <c r="M27" s="81"/>
      <c r="N27" s="81"/>
      <c r="O27" s="81"/>
      <c r="P27" s="81"/>
      <c r="Q27" s="81"/>
      <c r="R27" s="82"/>
    </row>
    <row r="28" spans="1:19" ht="14.25" customHeight="1" thickTop="1" thickBot="1">
      <c r="A28" s="5"/>
      <c r="B28" s="5" t="s">
        <v>97</v>
      </c>
      <c r="C28" s="6" t="s">
        <v>98</v>
      </c>
      <c r="D28" s="44"/>
      <c r="E28" s="44"/>
      <c r="F28" s="7"/>
      <c r="G28" s="7"/>
      <c r="H28" s="7"/>
      <c r="I28" s="69"/>
      <c r="J28" s="101"/>
      <c r="K28" s="80"/>
      <c r="L28" s="71"/>
      <c r="M28" s="81"/>
      <c r="N28" s="81"/>
      <c r="O28" s="81"/>
      <c r="P28" s="81"/>
      <c r="Q28" s="81"/>
      <c r="R28" s="82"/>
    </row>
    <row r="29" spans="1:19" ht="34.5" customHeight="1">
      <c r="A29" s="127" t="s">
        <v>43</v>
      </c>
      <c r="B29" s="127" t="s">
        <v>99</v>
      </c>
      <c r="C29" s="128" t="s">
        <v>100</v>
      </c>
      <c r="D29" s="58" t="s">
        <v>28</v>
      </c>
      <c r="E29" s="58" t="s">
        <v>29</v>
      </c>
      <c r="F29" s="59" t="s">
        <v>71</v>
      </c>
      <c r="G29" s="59" t="s">
        <v>101</v>
      </c>
      <c r="H29" s="59"/>
      <c r="I29" s="104"/>
      <c r="J29" s="105"/>
      <c r="K29" s="60">
        <v>1</v>
      </c>
      <c r="L29" s="61" t="s">
        <v>83</v>
      </c>
      <c r="M29" s="62">
        <v>10</v>
      </c>
      <c r="N29" s="62">
        <v>5</v>
      </c>
      <c r="O29" s="62">
        <v>10</v>
      </c>
      <c r="P29" s="63">
        <f>COUNT(K29:O29)</f>
        <v>4</v>
      </c>
      <c r="Q29" s="63">
        <f>SUM(K29:O29)</f>
        <v>26</v>
      </c>
      <c r="R29" s="64" t="str">
        <f>IF(Q29&lt;=((P29*10)/2),"No Significativo","Significativo")</f>
        <v>Significativo</v>
      </c>
      <c r="S29">
        <f t="shared" si="1"/>
        <v>20</v>
      </c>
    </row>
    <row r="30" spans="1:19" ht="34.5" customHeight="1" thickTop="1" thickBot="1">
      <c r="A30" s="41" t="s">
        <v>102</v>
      </c>
      <c r="B30" s="16" t="s">
        <v>103</v>
      </c>
      <c r="C30" s="54" t="s">
        <v>104</v>
      </c>
      <c r="D30" s="16" t="s">
        <v>28</v>
      </c>
      <c r="E30" s="16" t="s">
        <v>70</v>
      </c>
      <c r="F30" s="16" t="s">
        <v>88</v>
      </c>
      <c r="G30" s="25" t="s">
        <v>105</v>
      </c>
      <c r="H30" s="16"/>
      <c r="I30" s="47"/>
      <c r="J30" s="48"/>
      <c r="K30" s="22">
        <v>10</v>
      </c>
      <c r="L30" s="25" t="s">
        <v>83</v>
      </c>
      <c r="M30" s="23">
        <v>5</v>
      </c>
      <c r="N30" s="23">
        <v>1</v>
      </c>
      <c r="O30" s="23">
        <v>1</v>
      </c>
      <c r="P30" s="23">
        <v>4</v>
      </c>
      <c r="Q30" s="23">
        <f>SUM(K30:O30)</f>
        <v>17</v>
      </c>
      <c r="R30" s="37" t="str">
        <f>IF(Q30&lt;=((P30*10)/2),"No Significativo","Significativo")</f>
        <v>No Significativo</v>
      </c>
      <c r="S30">
        <f t="shared" si="1"/>
        <v>20</v>
      </c>
    </row>
    <row r="31" spans="1:19" ht="34.5" customHeight="1" thickTop="1" thickBot="1">
      <c r="A31" s="41" t="s">
        <v>67</v>
      </c>
      <c r="B31" s="52" t="s">
        <v>106</v>
      </c>
      <c r="C31" s="55" t="s">
        <v>107</v>
      </c>
      <c r="D31" s="52" t="s">
        <v>28</v>
      </c>
      <c r="E31" s="29" t="s">
        <v>70</v>
      </c>
      <c r="F31" s="16" t="s">
        <v>88</v>
      </c>
      <c r="G31" s="25" t="s">
        <v>108</v>
      </c>
      <c r="H31" s="16"/>
      <c r="I31" s="47"/>
      <c r="J31" s="48"/>
      <c r="K31" s="22">
        <v>10</v>
      </c>
      <c r="L31" s="25" t="s">
        <v>83</v>
      </c>
      <c r="M31" s="23">
        <v>5</v>
      </c>
      <c r="N31" s="23">
        <v>1</v>
      </c>
      <c r="O31" s="23">
        <v>1</v>
      </c>
      <c r="P31" s="23">
        <v>4</v>
      </c>
      <c r="Q31" s="23">
        <f>SUM(K31:O31)</f>
        <v>17</v>
      </c>
      <c r="R31" s="37" t="str">
        <f>IF(Q31&lt;=((P31*10)/2),"No Significativo","Significativo")</f>
        <v>No Significativo</v>
      </c>
      <c r="S31">
        <f t="shared" si="1"/>
        <v>20</v>
      </c>
    </row>
    <row r="32" spans="1:19" ht="34.5" customHeight="1" thickTop="1" thickBot="1">
      <c r="A32" s="33" t="s">
        <v>43</v>
      </c>
      <c r="B32" s="52" t="s">
        <v>109</v>
      </c>
      <c r="C32" s="55" t="s">
        <v>110</v>
      </c>
      <c r="D32" s="52" t="s">
        <v>28</v>
      </c>
      <c r="E32" s="52" t="s">
        <v>29</v>
      </c>
      <c r="F32" s="16"/>
      <c r="G32" s="25" t="s">
        <v>101</v>
      </c>
      <c r="H32" s="16"/>
      <c r="I32" s="47"/>
      <c r="J32" s="48"/>
      <c r="K32" s="15">
        <v>1</v>
      </c>
      <c r="L32" s="25" t="s">
        <v>83</v>
      </c>
      <c r="M32" s="24">
        <v>5</v>
      </c>
      <c r="N32" s="24">
        <v>1</v>
      </c>
      <c r="O32" s="24">
        <v>5</v>
      </c>
      <c r="P32" s="17">
        <f>COUNT(K32:O32)</f>
        <v>4</v>
      </c>
      <c r="Q32" s="17">
        <f>SUM(K32:O32)</f>
        <v>12</v>
      </c>
      <c r="R32" s="37" t="str">
        <f>IF(Q32&lt;=((P32*10)/2),"No Significativo","Significativo")</f>
        <v>No Significativo</v>
      </c>
      <c r="S32">
        <f t="shared" si="1"/>
        <v>20</v>
      </c>
    </row>
    <row r="33" spans="1:19" ht="14.25" customHeight="1" thickTop="1" thickBot="1">
      <c r="A33" s="5"/>
      <c r="B33" s="5" t="s">
        <v>111</v>
      </c>
      <c r="C33" s="6" t="s">
        <v>112</v>
      </c>
      <c r="D33" s="44" t="s">
        <v>28</v>
      </c>
      <c r="E33" s="45"/>
      <c r="F33" s="7"/>
      <c r="G33" s="7"/>
      <c r="H33" s="7"/>
      <c r="I33" s="69"/>
      <c r="J33" s="101"/>
      <c r="K33" s="80"/>
      <c r="L33" s="71"/>
      <c r="M33" s="81"/>
      <c r="N33" s="81"/>
      <c r="O33" s="81"/>
      <c r="P33" s="81"/>
      <c r="Q33" s="81"/>
      <c r="R33" s="82"/>
      <c r="S33">
        <f t="shared" si="1"/>
        <v>0</v>
      </c>
    </row>
    <row r="34" spans="1:19" ht="14.25" customHeight="1">
      <c r="A34" s="66" t="s">
        <v>43</v>
      </c>
      <c r="B34" s="66" t="s">
        <v>113</v>
      </c>
      <c r="C34" s="67" t="s">
        <v>114</v>
      </c>
      <c r="D34" s="58" t="s">
        <v>28</v>
      </c>
      <c r="E34" s="68" t="s">
        <v>29</v>
      </c>
      <c r="F34" s="59" t="s">
        <v>71</v>
      </c>
      <c r="G34" s="59" t="s">
        <v>57</v>
      </c>
      <c r="H34" s="59"/>
      <c r="I34" s="104"/>
      <c r="J34" s="105"/>
      <c r="K34" s="60">
        <v>5</v>
      </c>
      <c r="L34" s="61" t="s">
        <v>83</v>
      </c>
      <c r="M34" s="62">
        <v>1</v>
      </c>
      <c r="N34" s="62">
        <v>5</v>
      </c>
      <c r="O34" s="62">
        <v>10</v>
      </c>
      <c r="P34" s="63">
        <f>COUNT(K34:O34)</f>
        <v>4</v>
      </c>
      <c r="Q34" s="63">
        <f>SUM(K34:O34)</f>
        <v>21</v>
      </c>
      <c r="R34" s="64" t="str">
        <f>IF(Q34&lt;=((P34*10)/2),"No Significativo","Significativo")</f>
        <v>Significativo</v>
      </c>
      <c r="S34">
        <f t="shared" si="1"/>
        <v>20</v>
      </c>
    </row>
    <row r="35" spans="1:19" ht="14.25" customHeight="1" thickTop="1" thickBot="1">
      <c r="A35" s="5"/>
      <c r="B35" s="5" t="s">
        <v>115</v>
      </c>
      <c r="C35" s="6" t="s">
        <v>116</v>
      </c>
      <c r="D35" s="44" t="s">
        <v>28</v>
      </c>
      <c r="E35" s="52"/>
      <c r="F35" s="7"/>
      <c r="G35" s="7"/>
      <c r="H35" s="7"/>
      <c r="I35" s="69"/>
      <c r="J35" s="101"/>
      <c r="K35" s="72"/>
      <c r="L35" s="73"/>
      <c r="M35" s="74"/>
      <c r="N35" s="74"/>
      <c r="O35" s="74"/>
      <c r="P35" s="74"/>
      <c r="Q35" s="74"/>
      <c r="R35" s="75"/>
    </row>
    <row r="36" spans="1:19" ht="33" customHeight="1" thickTop="1" thickBot="1">
      <c r="A36" s="41" t="s">
        <v>67</v>
      </c>
      <c r="B36" s="41" t="s">
        <v>117</v>
      </c>
      <c r="C36" s="42" t="s">
        <v>118</v>
      </c>
      <c r="D36" s="46" t="s">
        <v>28</v>
      </c>
      <c r="E36" s="29" t="s">
        <v>70</v>
      </c>
      <c r="F36" s="16" t="s">
        <v>71</v>
      </c>
      <c r="G36" s="25" t="s">
        <v>31</v>
      </c>
      <c r="H36" s="16"/>
      <c r="I36" s="102"/>
      <c r="J36" s="103"/>
      <c r="K36" s="22">
        <v>5</v>
      </c>
      <c r="L36" s="23" t="s">
        <v>83</v>
      </c>
      <c r="M36" s="24">
        <v>5</v>
      </c>
      <c r="N36" s="24">
        <v>5</v>
      </c>
      <c r="O36" s="24">
        <v>1</v>
      </c>
      <c r="P36" s="23">
        <v>4</v>
      </c>
      <c r="Q36" s="23">
        <f>SUM(K36:O36)</f>
        <v>16</v>
      </c>
      <c r="R36" s="37" t="s">
        <v>119</v>
      </c>
      <c r="S36">
        <f t="shared" si="1"/>
        <v>20</v>
      </c>
    </row>
    <row r="37" spans="1:19" ht="33" customHeight="1" thickTop="1" thickBot="1">
      <c r="A37" s="33" t="s">
        <v>62</v>
      </c>
      <c r="B37" s="33" t="s">
        <v>117</v>
      </c>
      <c r="C37" s="65" t="s">
        <v>118</v>
      </c>
      <c r="D37" s="45" t="s">
        <v>28</v>
      </c>
      <c r="E37" s="45" t="s">
        <v>29</v>
      </c>
      <c r="F37" s="16" t="s">
        <v>71</v>
      </c>
      <c r="G37" s="16" t="s">
        <v>31</v>
      </c>
      <c r="H37" s="16"/>
      <c r="I37" s="102"/>
      <c r="J37" s="103"/>
      <c r="K37" s="15">
        <v>1</v>
      </c>
      <c r="L37" s="25" t="s">
        <v>83</v>
      </c>
      <c r="M37" s="24">
        <v>1</v>
      </c>
      <c r="N37" s="24">
        <v>5</v>
      </c>
      <c r="O37" s="24">
        <v>10</v>
      </c>
      <c r="P37" s="17">
        <v>4</v>
      </c>
      <c r="Q37" s="17">
        <f>SUM(K37:O37)</f>
        <v>17</v>
      </c>
      <c r="R37" s="21" t="s">
        <v>119</v>
      </c>
      <c r="S37">
        <f t="shared" si="1"/>
        <v>20</v>
      </c>
    </row>
    <row r="38" spans="1:19" ht="13.8" thickTop="1">
      <c r="B38" s="3"/>
      <c r="C38" s="3"/>
      <c r="D38" s="3"/>
      <c r="E38" s="56"/>
      <c r="F38" s="57"/>
      <c r="G38" s="3"/>
      <c r="H38" s="4"/>
      <c r="I38" s="3"/>
      <c r="J38" s="3"/>
      <c r="K38" s="2"/>
      <c r="L38" s="2"/>
    </row>
    <row r="39" spans="1:19">
      <c r="B39" s="99" t="s">
        <v>120</v>
      </c>
      <c r="C39" s="100"/>
      <c r="D39" s="43"/>
      <c r="E39" s="43"/>
      <c r="F39" s="43"/>
      <c r="G39" s="43"/>
      <c r="H39" s="2"/>
      <c r="I39" s="26"/>
      <c r="J39" s="2"/>
      <c r="K39" s="2"/>
      <c r="L39" s="2"/>
    </row>
  </sheetData>
  <autoFilter ref="A6:R37" xr:uid="{C6F638FB-C8E5-4FE6-A249-6D263319EE09}">
    <filterColumn colId="1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44">
    <mergeCell ref="A6:A7"/>
    <mergeCell ref="A1:C4"/>
    <mergeCell ref="D1:P4"/>
    <mergeCell ref="D6:D7"/>
    <mergeCell ref="H6:J7"/>
    <mergeCell ref="E6:E7"/>
    <mergeCell ref="B6:C7"/>
    <mergeCell ref="G6:G7"/>
    <mergeCell ref="F6:F7"/>
    <mergeCell ref="I14:J14"/>
    <mergeCell ref="I22:J22"/>
    <mergeCell ref="I18:J18"/>
    <mergeCell ref="I16:J16"/>
    <mergeCell ref="I21:J21"/>
    <mergeCell ref="I15:J15"/>
    <mergeCell ref="I17:J17"/>
    <mergeCell ref="I19:J19"/>
    <mergeCell ref="B39:C39"/>
    <mergeCell ref="I28:J28"/>
    <mergeCell ref="I37:J37"/>
    <mergeCell ref="I33:J33"/>
    <mergeCell ref="I35:J35"/>
    <mergeCell ref="I36:J36"/>
    <mergeCell ref="I29:J29"/>
    <mergeCell ref="I34:J34"/>
    <mergeCell ref="I10:J10"/>
    <mergeCell ref="I11:J11"/>
    <mergeCell ref="I12:J12"/>
    <mergeCell ref="I13:J13"/>
    <mergeCell ref="I8:J8"/>
    <mergeCell ref="I9:J9"/>
    <mergeCell ref="Q1:R1"/>
    <mergeCell ref="Q2:R2"/>
    <mergeCell ref="Q3:R3"/>
    <mergeCell ref="Q4:R4"/>
    <mergeCell ref="K6:R7"/>
    <mergeCell ref="I23:J23"/>
    <mergeCell ref="I27:J27"/>
    <mergeCell ref="K35:R35"/>
    <mergeCell ref="K21:R21"/>
    <mergeCell ref="K23:R23"/>
    <mergeCell ref="K27:R27"/>
    <mergeCell ref="K28:R28"/>
    <mergeCell ref="K33:R33"/>
  </mergeCells>
  <phoneticPr fontId="0" type="noConversion"/>
  <pageMargins left="0.75" right="0.75" top="1" bottom="1" header="0" footer="0"/>
  <pageSetup paperSize="9" scale="38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F03FA0FDAA446B2D0FF9943BDD7CB" ma:contentTypeVersion="13" ma:contentTypeDescription="Crear nuevo documento." ma:contentTypeScope="" ma:versionID="f9c0390e2a6c0601701aef43550b3686">
  <xsd:schema xmlns:xsd="http://www.w3.org/2001/XMLSchema" xmlns:xs="http://www.w3.org/2001/XMLSchema" xmlns:p="http://schemas.microsoft.com/office/2006/metadata/properties" xmlns:ns2="8ded1e7e-b362-46a3-ba06-d4f552f04fa1" xmlns:ns3="a2b3d1d8-9178-4c3e-811a-4ec2a9be5026" targetNamespace="http://schemas.microsoft.com/office/2006/metadata/properties" ma:root="true" ma:fieldsID="6ed4ee540e447c580657088319c416f3" ns2:_="" ns3:_="">
    <xsd:import namespace="8ded1e7e-b362-46a3-ba06-d4f552f04fa1"/>
    <xsd:import namespace="a2b3d1d8-9178-4c3e-811a-4ec2a9be5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d1e7e-b362-46a3-ba06-d4f552f04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a230a07-4568-489b-bc88-99ab59933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d1d8-9178-4c3e-811a-4ec2a9be50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993ff3-e332-45da-b794-fba0a0b6c4ce}" ma:internalName="TaxCatchAll" ma:showField="CatchAllData" ma:web="a2b3d1d8-9178-4c3e-811a-4ec2a9be5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84504-0E8E-4416-9AFC-E3827CB3D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d1e7e-b362-46a3-ba06-d4f552f04fa1"/>
    <ds:schemaRef ds:uri="a2b3d1d8-9178-4c3e-811a-4ec2a9be5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8A147F-DD31-4A72-89E6-787D8DE8B9F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3C1105D-7CB6-4731-864E-84EF2922DB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R-24-01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Roberto Gutiérrez Ruíz</cp:lastModifiedBy>
  <cp:revision/>
  <dcterms:created xsi:type="dcterms:W3CDTF">1996-11-27T10:00:04Z</dcterms:created>
  <dcterms:modified xsi:type="dcterms:W3CDTF">2026-07-20T06:05:41Z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